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ronograma" sheetId="1" r:id="rId4"/>
  </sheets>
  <definedNames/>
  <calcPr/>
  <extLst>
    <ext uri="GoogleSheetsCustomDataVersion2">
      <go:sheetsCustomData xmlns:go="http://customooxmlschemas.google.com/" r:id="rId5" roundtripDataChecksum="4cyY1ZPDOtdMtDja3YRq2LGessOd+zGupn9GDAo0CUY="/>
    </ext>
  </extLst>
</workbook>
</file>

<file path=xl/sharedStrings.xml><?xml version="1.0" encoding="utf-8"?>
<sst xmlns="http://schemas.openxmlformats.org/spreadsheetml/2006/main" count="32" uniqueCount="32">
  <si>
    <t xml:space="preserve">                                                Obra</t>
  </si>
  <si>
    <t>Bancos</t>
  </si>
  <si>
    <t>B.D.I.</t>
  </si>
  <si>
    <t>Encargos Sociais</t>
  </si>
  <si>
    <t xml:space="preserve">                                              Reforma da Procuradoria da República                                                                                    em Petrolina</t>
  </si>
  <si>
    <t xml:space="preserve">SINAPI - 06/2024 - Pernambuco
ORSE - 06/2024 - Sergipe
</t>
  </si>
  <si>
    <t>28,61%</t>
  </si>
  <si>
    <t>Desonerado: embutido nos preços unitário dos insumos de mão de obra</t>
  </si>
  <si>
    <t>Anexo V - Cronograma Físico-Financeiro</t>
  </si>
  <si>
    <t>Item</t>
  </si>
  <si>
    <t>Etapa</t>
  </si>
  <si>
    <t xml:space="preserve">Valor </t>
  </si>
  <si>
    <t>30 dias</t>
  </si>
  <si>
    <t>60 dias</t>
  </si>
  <si>
    <t>90 dias</t>
  </si>
  <si>
    <t>120 dias</t>
  </si>
  <si>
    <t>Administração Local</t>
  </si>
  <si>
    <t>Serviços Preliminares</t>
  </si>
  <si>
    <t>Calçada Pública</t>
  </si>
  <si>
    <t>Rampa e Piso de Estacionamento</t>
  </si>
  <si>
    <t>Reservatório Inferior</t>
  </si>
  <si>
    <t>Reservatório Superior</t>
  </si>
  <si>
    <t>Instalações de Combate a Incêndio</t>
  </si>
  <si>
    <t>Escada Marinheiro / Guarda-Corpo / Passarela</t>
  </si>
  <si>
    <t>Esquadrias</t>
  </si>
  <si>
    <t>Revisão de Cobertas</t>
  </si>
  <si>
    <t>Paredes e Forros</t>
  </si>
  <si>
    <t>Pintura</t>
  </si>
  <si>
    <t>Instalações Elétricas e SPDA</t>
  </si>
  <si>
    <t>Revisão das Instalações de Ar-Condicionado</t>
  </si>
  <si>
    <t>Totais (sem BDI)</t>
  </si>
  <si>
    <t>Totais (com BDI 28,61%)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</si>
</sst>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0"/>
    <numFmt numFmtId="165" formatCode="&quot;R$ &quot;#,##0.00;&quot;-R$ &quot;#,##0.00"/>
  </numFmts>
  <fonts count="19">
    <font>
      <sz val="10.0"/>
      <color rgb="FF000000"/>
      <name val="Arial"/>
      <scheme val="minor"/>
    </font>
    <font>
      <sz val="11.0"/>
      <color theme="1"/>
      <name val="Arial"/>
    </font>
    <font>
      <b/>
      <sz val="12.0"/>
      <color theme="1"/>
      <name val="Open Sans"/>
    </font>
    <font>
      <b/>
      <sz val="9.0"/>
      <color theme="1"/>
      <name val="Open Sans"/>
    </font>
    <font>
      <color theme="1"/>
      <name val="Open Sans"/>
    </font>
    <font>
      <b/>
      <sz val="16.0"/>
      <color theme="1"/>
      <name val="Open Sans"/>
    </font>
    <font/>
    <font>
      <sz val="8.0"/>
      <color rgb="FF000000"/>
      <name val="Libre Franklin"/>
    </font>
    <font>
      <sz val="12.0"/>
      <color rgb="FF666699"/>
      <name val="Libre Franklin"/>
    </font>
    <font>
      <sz val="10.0"/>
      <color rgb="FF000000"/>
      <name val="Libre Franklin"/>
    </font>
    <font>
      <b/>
      <sz val="16.0"/>
      <color rgb="FF000000"/>
      <name val="Open Sans"/>
    </font>
    <font>
      <sz val="10.0"/>
      <color rgb="FFFF0000"/>
      <name val="Libre Franklin"/>
    </font>
    <font>
      <sz val="10.0"/>
      <color rgb="FF000000"/>
      <name val="Calibri"/>
    </font>
    <font>
      <b/>
      <sz val="12.0"/>
      <color rgb="FF434343"/>
      <name val="Open Sans"/>
    </font>
    <font>
      <sz val="10.0"/>
      <color rgb="FF000000"/>
      <name val="Open Sans"/>
    </font>
    <font>
      <b/>
      <sz val="10.0"/>
      <color rgb="FF000000"/>
      <name val="Open Sans"/>
    </font>
    <font>
      <b/>
      <sz val="11.0"/>
      <color rgb="FF434343"/>
      <name val="Open Sans"/>
    </font>
    <font>
      <sz val="10.0"/>
      <color rgb="FF434343"/>
      <name val="Open Sans"/>
    </font>
    <font>
      <sz val="10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576475"/>
        <bgColor rgb="FF576475"/>
      </patternFill>
    </fill>
    <fill>
      <patternFill patternType="solid">
        <fgColor rgb="FFF0F0F0"/>
        <bgColor rgb="FFF0F0F0"/>
      </patternFill>
    </fill>
    <fill>
      <patternFill patternType="solid">
        <fgColor rgb="FFE8AF6F"/>
        <bgColor rgb="FFE8AF6F"/>
      </patternFill>
    </fill>
    <fill>
      <patternFill patternType="solid">
        <fgColor rgb="FFF2E9DE"/>
        <bgColor rgb="FFF2E9DE"/>
      </patternFill>
    </fill>
  </fills>
  <borders count="6">
    <border/>
    <border>
      <bottom style="thick">
        <color rgb="FF356854"/>
      </bottom>
    </border>
    <border>
      <left/>
      <right/>
      <top/>
      <bottom style="dotted">
        <color rgb="FF000000"/>
      </bottom>
    </border>
    <border>
      <left/>
      <right/>
      <bottom/>
    </border>
    <border>
      <bottom style="dotted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3" fontId="1" numFmtId="0" xfId="0" applyAlignment="1" applyFill="1" applyFont="1">
      <alignment vertical="top"/>
    </xf>
    <xf borderId="0" fillId="3" fontId="1" numFmtId="164" xfId="0" applyAlignment="1" applyFont="1" applyNumberFormat="1">
      <alignment vertical="top"/>
    </xf>
    <xf borderId="0" fillId="3" fontId="2" numFmtId="164" xfId="0" applyAlignment="1" applyFont="1" applyNumberFormat="1">
      <alignment shrinkToFit="0" vertical="bottom" wrapText="1"/>
    </xf>
    <xf borderId="0" fillId="3" fontId="2" numFmtId="0" xfId="0" applyAlignment="1" applyFont="1">
      <alignment shrinkToFit="0" vertical="bottom" wrapText="1"/>
    </xf>
    <xf borderId="0" fillId="3" fontId="3" numFmtId="164" xfId="0" applyAlignment="1" applyFont="1" applyNumberFormat="1">
      <alignment horizontal="center" shrinkToFit="0" vertical="bottom" wrapText="1"/>
    </xf>
    <xf borderId="0" fillId="3" fontId="4" numFmtId="164" xfId="0" applyAlignment="1" applyFont="1" applyNumberFormat="1">
      <alignment horizontal="center" shrinkToFit="0" vertical="top" wrapText="1"/>
    </xf>
    <xf borderId="0" fillId="3" fontId="4" numFmtId="164" xfId="0" applyAlignment="1" applyFont="1" applyNumberFormat="1">
      <alignment shrinkToFit="0" vertical="top" wrapText="1"/>
    </xf>
    <xf borderId="0" fillId="3" fontId="4" numFmtId="0" xfId="0" applyAlignment="1" applyFont="1">
      <alignment shrinkToFit="0" vertical="top" wrapText="1"/>
    </xf>
    <xf borderId="0" fillId="0" fontId="1" numFmtId="164" xfId="0" applyAlignment="1" applyFont="1" applyNumberFormat="1">
      <alignment vertical="bottom"/>
    </xf>
    <xf borderId="0" fillId="0" fontId="1" numFmtId="0" xfId="0" applyAlignment="1" applyFont="1">
      <alignment vertical="bottom"/>
    </xf>
    <xf borderId="1" fillId="0" fontId="5" numFmtId="164" xfId="0" applyAlignment="1" applyBorder="1" applyFont="1" applyNumberFormat="1">
      <alignment horizontal="center" readingOrder="0" shrinkToFit="0" vertical="bottom" wrapText="1"/>
    </xf>
    <xf borderId="1" fillId="0" fontId="6" numFmtId="0" xfId="0" applyBorder="1" applyFont="1"/>
    <xf borderId="0" fillId="0" fontId="7" numFmtId="164" xfId="0" applyAlignment="1" applyFont="1" applyNumberFormat="1">
      <alignment horizontal="right" vertical="center"/>
    </xf>
    <xf borderId="0" fillId="0" fontId="8" numFmtId="164" xfId="0" applyAlignment="1" applyFont="1" applyNumberFormat="1">
      <alignment horizontal="left" vertical="center"/>
    </xf>
    <xf borderId="0" fillId="0" fontId="9" numFmtId="0" xfId="0" applyAlignment="1" applyFont="1">
      <alignment horizontal="left" shrinkToFit="0" vertical="center" wrapText="1"/>
    </xf>
    <xf borderId="0" fillId="0" fontId="10" numFmtId="0" xfId="0" applyAlignment="1" applyFont="1">
      <alignment horizontal="center" vertical="center"/>
    </xf>
    <xf borderId="0" fillId="0" fontId="11" numFmtId="4" xfId="0" applyAlignment="1" applyFont="1" applyNumberFormat="1">
      <alignment horizontal="center" vertical="center"/>
    </xf>
    <xf borderId="0" fillId="0" fontId="12" numFmtId="0" xfId="0" applyFont="1"/>
    <xf borderId="0" fillId="0" fontId="12" numFmtId="0" xfId="0" applyAlignment="1" applyFont="1">
      <alignment horizontal="center"/>
    </xf>
    <xf borderId="2" fillId="4" fontId="13" numFmtId="0" xfId="0" applyAlignment="1" applyBorder="1" applyFill="1" applyFont="1">
      <alignment horizontal="left" vertical="center"/>
    </xf>
    <xf borderId="2" fillId="4" fontId="13" numFmtId="0" xfId="0" applyAlignment="1" applyBorder="1" applyFont="1">
      <alignment vertical="center"/>
    </xf>
    <xf borderId="2" fillId="4" fontId="13" numFmtId="0" xfId="0" applyAlignment="1" applyBorder="1" applyFont="1">
      <alignment horizontal="right" vertical="center"/>
    </xf>
    <xf borderId="3" fillId="5" fontId="14" numFmtId="0" xfId="0" applyAlignment="1" applyBorder="1" applyFill="1" applyFont="1">
      <alignment horizontal="left"/>
    </xf>
    <xf borderId="3" fillId="5" fontId="14" numFmtId="0" xfId="0" applyBorder="1" applyFont="1"/>
    <xf borderId="3" fillId="5" fontId="15" numFmtId="165" xfId="0" applyBorder="1" applyFont="1" applyNumberFormat="1"/>
    <xf borderId="3" fillId="5" fontId="14" numFmtId="165" xfId="0" applyBorder="1" applyFont="1" applyNumberFormat="1"/>
    <xf borderId="4" fillId="0" fontId="14" numFmtId="0" xfId="0" applyAlignment="1" applyBorder="1" applyFont="1">
      <alignment horizontal="left"/>
    </xf>
    <xf borderId="4" fillId="0" fontId="14" numFmtId="0" xfId="0" applyBorder="1" applyFont="1"/>
    <xf borderId="4" fillId="0" fontId="15" numFmtId="0" xfId="0" applyBorder="1" applyFont="1"/>
    <xf borderId="4" fillId="0" fontId="14" numFmtId="9" xfId="0" applyBorder="1" applyFont="1" applyNumberFormat="1"/>
    <xf borderId="3" fillId="4" fontId="14" numFmtId="0" xfId="0" applyAlignment="1" applyBorder="1" applyFont="1">
      <alignment horizontal="left"/>
    </xf>
    <xf borderId="3" fillId="4" fontId="13" numFmtId="0" xfId="0" applyAlignment="1" applyBorder="1" applyFont="1">
      <alignment vertical="center"/>
    </xf>
    <xf borderId="3" fillId="4" fontId="16" numFmtId="165" xfId="0" applyAlignment="1" applyBorder="1" applyFont="1" applyNumberFormat="1">
      <alignment vertical="center"/>
    </xf>
    <xf borderId="0" fillId="0" fontId="14" numFmtId="0" xfId="0" applyAlignment="1" applyFont="1">
      <alignment horizontal="left"/>
    </xf>
    <xf borderId="0" fillId="0" fontId="17" numFmtId="0" xfId="0" applyFont="1"/>
    <xf borderId="0" fillId="0" fontId="16" numFmtId="0" xfId="0" applyFont="1"/>
    <xf borderId="0" fillId="0" fontId="17" numFmtId="9" xfId="0" applyFont="1" applyNumberFormat="1"/>
    <xf borderId="5" fillId="4" fontId="14" numFmtId="0" xfId="0" applyAlignment="1" applyBorder="1" applyFont="1">
      <alignment horizontal="left"/>
    </xf>
    <xf borderId="5" fillId="4" fontId="13" numFmtId="0" xfId="0" applyAlignment="1" applyBorder="1" applyFont="1">
      <alignment vertical="center"/>
    </xf>
    <xf borderId="5" fillId="4" fontId="16" numFmtId="165" xfId="0" applyAlignment="1" applyBorder="1" applyFont="1" applyNumberFormat="1">
      <alignment vertical="center"/>
    </xf>
    <xf borderId="0" fillId="0" fontId="18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1</xdr:row>
      <xdr:rowOff>190500</xdr:rowOff>
    </xdr:from>
    <xdr:ext cx="2295525" cy="6477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2.63" defaultRowHeight="15.0"/>
  <cols>
    <col customWidth="1" min="1" max="1" width="7.38"/>
    <col customWidth="1" min="2" max="2" width="43.88"/>
    <col customWidth="1" min="3" max="3" width="17.25"/>
    <col customWidth="1" min="4" max="7" width="18.88"/>
    <col customWidth="1" min="8" max="20" width="8.63"/>
  </cols>
  <sheetData>
    <row r="1" ht="9.0" customHeight="1">
      <c r="A1" s="1"/>
      <c r="B1" s="1"/>
      <c r="C1" s="1"/>
      <c r="D1" s="1"/>
      <c r="E1" s="1"/>
      <c r="F1" s="1"/>
      <c r="G1" s="1"/>
    </row>
    <row r="2" ht="16.5" customHeight="1">
      <c r="A2" s="2"/>
      <c r="B2" s="2"/>
      <c r="C2" s="2"/>
      <c r="D2" s="2"/>
      <c r="E2" s="2"/>
      <c r="F2" s="2"/>
      <c r="G2" s="2"/>
    </row>
    <row r="3" ht="16.5" customHeight="1">
      <c r="A3" s="3"/>
      <c r="B3" s="4" t="s">
        <v>0</v>
      </c>
      <c r="D3" s="4" t="s">
        <v>1</v>
      </c>
      <c r="E3" s="5" t="s">
        <v>2</v>
      </c>
      <c r="F3" s="5" t="s">
        <v>3</v>
      </c>
    </row>
    <row r="4" ht="54.75" customHeight="1">
      <c r="A4" s="6"/>
      <c r="B4" s="7" t="s">
        <v>4</v>
      </c>
      <c r="D4" s="8" t="s">
        <v>5</v>
      </c>
      <c r="E4" s="9" t="s">
        <v>6</v>
      </c>
      <c r="F4" s="9" t="s">
        <v>7</v>
      </c>
    </row>
    <row r="5" ht="12.0" customHeight="1">
      <c r="A5" s="10"/>
      <c r="B5" s="10"/>
      <c r="C5" s="10"/>
      <c r="D5" s="10"/>
      <c r="E5" s="10"/>
      <c r="F5" s="10"/>
      <c r="G5" s="11"/>
    </row>
    <row r="6" ht="27.0" customHeight="1">
      <c r="A6" s="12" t="s">
        <v>8</v>
      </c>
      <c r="B6" s="13"/>
      <c r="C6" s="13"/>
      <c r="D6" s="13"/>
      <c r="E6" s="13"/>
      <c r="F6" s="13"/>
      <c r="G6" s="13"/>
    </row>
    <row r="7" ht="23.25" customHeight="1">
      <c r="A7" s="14"/>
      <c r="B7" s="15"/>
      <c r="C7" s="16"/>
      <c r="D7" s="17"/>
      <c r="E7" s="18"/>
      <c r="F7" s="18"/>
      <c r="G7" s="18"/>
    </row>
    <row r="8" ht="9.0" customHeight="1">
      <c r="A8" s="19"/>
      <c r="B8" s="19"/>
      <c r="C8" s="19"/>
      <c r="D8" s="20"/>
      <c r="E8" s="19"/>
      <c r="F8" s="19"/>
      <c r="G8" s="19"/>
    </row>
    <row r="9" ht="29.25" customHeight="1">
      <c r="A9" s="21" t="s">
        <v>9</v>
      </c>
      <c r="B9" s="22" t="s">
        <v>10</v>
      </c>
      <c r="C9" s="23" t="s">
        <v>11</v>
      </c>
      <c r="D9" s="23" t="s">
        <v>12</v>
      </c>
      <c r="E9" s="23" t="s">
        <v>13</v>
      </c>
      <c r="F9" s="23" t="s">
        <v>14</v>
      </c>
      <c r="G9" s="23" t="s">
        <v>15</v>
      </c>
    </row>
    <row r="10" ht="24.75" customHeight="1">
      <c r="A10" s="24">
        <v>1.0</v>
      </c>
      <c r="B10" s="25" t="s">
        <v>16</v>
      </c>
      <c r="C10" s="26">
        <v>42552.12</v>
      </c>
      <c r="D10" s="27">
        <f>C10*D11</f>
        <v>4255.212</v>
      </c>
      <c r="E10" s="27">
        <f>C10*E11</f>
        <v>8510.424</v>
      </c>
      <c r="F10" s="27">
        <f>C10*F11</f>
        <v>12765.636</v>
      </c>
      <c r="G10" s="27">
        <f>C10*G11</f>
        <v>17020.848</v>
      </c>
    </row>
    <row r="11" ht="24.75" customHeight="1">
      <c r="A11" s="28"/>
      <c r="B11" s="29"/>
      <c r="C11" s="30"/>
      <c r="D11" s="31">
        <v>0.1</v>
      </c>
      <c r="E11" s="31">
        <v>0.2</v>
      </c>
      <c r="F11" s="31">
        <v>0.3</v>
      </c>
      <c r="G11" s="31">
        <v>0.4</v>
      </c>
    </row>
    <row r="12" ht="24.75" customHeight="1">
      <c r="A12" s="24">
        <v>2.0</v>
      </c>
      <c r="B12" s="25" t="s">
        <v>17</v>
      </c>
      <c r="C12" s="26">
        <v>6800.15</v>
      </c>
      <c r="D12" s="27">
        <f>C12*D13</f>
        <v>2720.06</v>
      </c>
      <c r="E12" s="27">
        <f t="shared" ref="E12:G12" si="1">$C12*E13</f>
        <v>1360.03</v>
      </c>
      <c r="F12" s="27">
        <f t="shared" si="1"/>
        <v>1360.03</v>
      </c>
      <c r="G12" s="27">
        <f t="shared" si="1"/>
        <v>1360.03</v>
      </c>
    </row>
    <row r="13" ht="24.75" customHeight="1">
      <c r="A13" s="28"/>
      <c r="B13" s="29"/>
      <c r="C13" s="30"/>
      <c r="D13" s="31">
        <v>0.4</v>
      </c>
      <c r="E13" s="31">
        <v>0.2</v>
      </c>
      <c r="F13" s="31">
        <v>0.2</v>
      </c>
      <c r="G13" s="31">
        <v>0.2</v>
      </c>
    </row>
    <row r="14" ht="24.75" customHeight="1">
      <c r="A14" s="24">
        <v>3.0</v>
      </c>
      <c r="B14" s="25" t="s">
        <v>18</v>
      </c>
      <c r="C14" s="26">
        <v>25843.69</v>
      </c>
      <c r="D14" s="27">
        <f t="shared" ref="D14:F14" si="2">$C14*D15</f>
        <v>9045.2915</v>
      </c>
      <c r="E14" s="27">
        <f t="shared" si="2"/>
        <v>11629.6605</v>
      </c>
      <c r="F14" s="27">
        <f t="shared" si="2"/>
        <v>5168.738</v>
      </c>
      <c r="G14" s="27"/>
    </row>
    <row r="15" ht="24.75" customHeight="1">
      <c r="A15" s="28"/>
      <c r="B15" s="29"/>
      <c r="C15" s="30"/>
      <c r="D15" s="31">
        <v>0.35</v>
      </c>
      <c r="E15" s="31">
        <v>0.45</v>
      </c>
      <c r="F15" s="31">
        <v>0.2</v>
      </c>
      <c r="G15" s="31"/>
    </row>
    <row r="16" ht="24.75" customHeight="1">
      <c r="A16" s="24">
        <v>4.0</v>
      </c>
      <c r="B16" s="25" t="s">
        <v>19</v>
      </c>
      <c r="C16" s="26">
        <v>22648.24</v>
      </c>
      <c r="D16" s="27"/>
      <c r="E16" s="27">
        <f t="shared" ref="E16:G16" si="3">$C16*E17</f>
        <v>2264.824</v>
      </c>
      <c r="F16" s="27">
        <f t="shared" si="3"/>
        <v>6794.472</v>
      </c>
      <c r="G16" s="27">
        <f t="shared" si="3"/>
        <v>13588.944</v>
      </c>
    </row>
    <row r="17" ht="24.75" customHeight="1">
      <c r="A17" s="28"/>
      <c r="B17" s="29"/>
      <c r="C17" s="30"/>
      <c r="D17" s="31"/>
      <c r="E17" s="31">
        <v>0.1</v>
      </c>
      <c r="F17" s="31">
        <v>0.3</v>
      </c>
      <c r="G17" s="31">
        <v>0.6</v>
      </c>
    </row>
    <row r="18" ht="24.75" customHeight="1">
      <c r="A18" s="24">
        <v>5.0</v>
      </c>
      <c r="B18" s="25" t="s">
        <v>20</v>
      </c>
      <c r="C18" s="26">
        <v>20461.31</v>
      </c>
      <c r="D18" s="27">
        <f>C18*D19</f>
        <v>7161.4585</v>
      </c>
      <c r="E18" s="27">
        <f>C18*E19</f>
        <v>13299.8515</v>
      </c>
      <c r="F18" s="27"/>
      <c r="G18" s="27"/>
    </row>
    <row r="19" ht="24.75" customHeight="1">
      <c r="A19" s="28"/>
      <c r="B19" s="29"/>
      <c r="C19" s="30"/>
      <c r="D19" s="31">
        <v>0.35</v>
      </c>
      <c r="E19" s="31">
        <v>0.65</v>
      </c>
      <c r="F19" s="31"/>
      <c r="G19" s="31"/>
    </row>
    <row r="20" ht="24.75" customHeight="1">
      <c r="A20" s="24">
        <v>6.0</v>
      </c>
      <c r="B20" s="25" t="s">
        <v>21</v>
      </c>
      <c r="C20" s="26">
        <v>14897.76</v>
      </c>
      <c r="D20" s="27"/>
      <c r="E20" s="27">
        <f t="shared" ref="E20:F20" si="4">$C20*E21</f>
        <v>5214.216</v>
      </c>
      <c r="F20" s="27">
        <f t="shared" si="4"/>
        <v>9683.544</v>
      </c>
      <c r="G20" s="27"/>
    </row>
    <row r="21" ht="24.75" customHeight="1">
      <c r="A21" s="28"/>
      <c r="B21" s="29"/>
      <c r="C21" s="30"/>
      <c r="D21" s="31"/>
      <c r="E21" s="31">
        <v>0.35</v>
      </c>
      <c r="F21" s="31">
        <v>0.65</v>
      </c>
      <c r="G21" s="31"/>
    </row>
    <row r="22" ht="24.75" customHeight="1">
      <c r="A22" s="24">
        <v>7.0</v>
      </c>
      <c r="B22" s="25" t="s">
        <v>22</v>
      </c>
      <c r="C22" s="26">
        <v>23567.58</v>
      </c>
      <c r="D22" s="27"/>
      <c r="E22" s="27">
        <f t="shared" ref="E22:G22" si="5">$C22*E23</f>
        <v>3535.137</v>
      </c>
      <c r="F22" s="27">
        <f t="shared" si="5"/>
        <v>4713.516</v>
      </c>
      <c r="G22" s="27">
        <f t="shared" si="5"/>
        <v>15318.927</v>
      </c>
    </row>
    <row r="23" ht="24.75" customHeight="1">
      <c r="A23" s="28"/>
      <c r="B23" s="29"/>
      <c r="C23" s="30"/>
      <c r="D23" s="31"/>
      <c r="E23" s="31">
        <v>0.15</v>
      </c>
      <c r="F23" s="31">
        <v>0.2</v>
      </c>
      <c r="G23" s="31">
        <v>0.65</v>
      </c>
    </row>
    <row r="24" ht="24.75" customHeight="1">
      <c r="A24" s="24">
        <v>8.0</v>
      </c>
      <c r="B24" s="25" t="s">
        <v>23</v>
      </c>
      <c r="C24" s="26">
        <v>22073.89</v>
      </c>
      <c r="D24" s="27"/>
      <c r="E24" s="27"/>
      <c r="F24" s="27">
        <f>C24*F25</f>
        <v>8829.556</v>
      </c>
      <c r="G24" s="27">
        <f>C24*G25</f>
        <v>13244.334</v>
      </c>
    </row>
    <row r="25" ht="24.75" customHeight="1">
      <c r="A25" s="28"/>
      <c r="B25" s="29"/>
      <c r="C25" s="30"/>
      <c r="D25" s="31"/>
      <c r="E25" s="31"/>
      <c r="F25" s="31">
        <v>0.4</v>
      </c>
      <c r="G25" s="31">
        <v>0.6</v>
      </c>
    </row>
    <row r="26" ht="24.75" customHeight="1">
      <c r="A26" s="24">
        <v>9.0</v>
      </c>
      <c r="B26" s="25" t="s">
        <v>24</v>
      </c>
      <c r="C26" s="26">
        <v>4212.61</v>
      </c>
      <c r="D26" s="27"/>
      <c r="E26" s="27"/>
      <c r="F26" s="27">
        <f>C26*F27</f>
        <v>1263.783</v>
      </c>
      <c r="G26" s="27">
        <f>C26*G27</f>
        <v>2948.827</v>
      </c>
    </row>
    <row r="27" ht="24.75" customHeight="1">
      <c r="A27" s="28"/>
      <c r="B27" s="29"/>
      <c r="C27" s="30"/>
      <c r="D27" s="31"/>
      <c r="E27" s="31"/>
      <c r="F27" s="31">
        <v>0.3</v>
      </c>
      <c r="G27" s="31">
        <v>0.7</v>
      </c>
    </row>
    <row r="28" ht="24.75" customHeight="1">
      <c r="A28" s="24">
        <v>10.0</v>
      </c>
      <c r="B28" s="25" t="s">
        <v>25</v>
      </c>
      <c r="C28" s="26">
        <v>9377.73</v>
      </c>
      <c r="D28" s="27">
        <f t="shared" ref="D28:F28" si="6">$C28*D29</f>
        <v>1875.546</v>
      </c>
      <c r="E28" s="27">
        <f t="shared" si="6"/>
        <v>2813.319</v>
      </c>
      <c r="F28" s="27">
        <f t="shared" si="6"/>
        <v>4688.865</v>
      </c>
      <c r="G28" s="27"/>
    </row>
    <row r="29" ht="24.75" customHeight="1">
      <c r="A29" s="28"/>
      <c r="B29" s="29"/>
      <c r="C29" s="30"/>
      <c r="D29" s="31">
        <v>0.2</v>
      </c>
      <c r="E29" s="31">
        <v>0.3</v>
      </c>
      <c r="F29" s="31">
        <v>0.5</v>
      </c>
      <c r="G29" s="31"/>
    </row>
    <row r="30" ht="24.75" customHeight="1">
      <c r="A30" s="24">
        <v>11.0</v>
      </c>
      <c r="B30" s="25" t="s">
        <v>26</v>
      </c>
      <c r="C30" s="26">
        <v>4860.08</v>
      </c>
      <c r="D30" s="27"/>
      <c r="E30" s="27">
        <f t="shared" ref="E30:G30" si="7">$C30*E31</f>
        <v>972.016</v>
      </c>
      <c r="F30" s="27">
        <f t="shared" si="7"/>
        <v>1458.024</v>
      </c>
      <c r="G30" s="27">
        <f t="shared" si="7"/>
        <v>2430.04</v>
      </c>
    </row>
    <row r="31" ht="24.75" customHeight="1">
      <c r="A31" s="28"/>
      <c r="B31" s="29"/>
      <c r="C31" s="30"/>
      <c r="D31" s="31"/>
      <c r="E31" s="31">
        <v>0.2</v>
      </c>
      <c r="F31" s="31">
        <v>0.3</v>
      </c>
      <c r="G31" s="31">
        <v>0.5</v>
      </c>
    </row>
    <row r="32" ht="24.75" customHeight="1">
      <c r="A32" s="24">
        <v>12.0</v>
      </c>
      <c r="B32" s="25" t="s">
        <v>27</v>
      </c>
      <c r="C32" s="26">
        <v>32418.27</v>
      </c>
      <c r="D32" s="27"/>
      <c r="E32" s="27"/>
      <c r="F32" s="27">
        <f t="shared" ref="F32:G32" si="8">$C32*F33</f>
        <v>3241.827</v>
      </c>
      <c r="G32" s="27">
        <f t="shared" si="8"/>
        <v>29176.443</v>
      </c>
    </row>
    <row r="33" ht="24.75" customHeight="1">
      <c r="A33" s="28"/>
      <c r="B33" s="29"/>
      <c r="C33" s="30"/>
      <c r="D33" s="31"/>
      <c r="E33" s="31"/>
      <c r="F33" s="31">
        <v>0.1</v>
      </c>
      <c r="G33" s="31">
        <v>0.9</v>
      </c>
    </row>
    <row r="34" ht="24.75" customHeight="1">
      <c r="A34" s="24">
        <v>13.0</v>
      </c>
      <c r="B34" s="25" t="s">
        <v>28</v>
      </c>
      <c r="C34" s="26">
        <v>16826.51</v>
      </c>
      <c r="D34" s="27"/>
      <c r="E34" s="27">
        <f t="shared" ref="E34:F34" si="9">$C34*E35</f>
        <v>4206.6275</v>
      </c>
      <c r="F34" s="27">
        <f t="shared" si="9"/>
        <v>5889.2785</v>
      </c>
      <c r="G34" s="27">
        <f>C34*G35</f>
        <v>6730.604</v>
      </c>
    </row>
    <row r="35" ht="24.75" customHeight="1">
      <c r="A35" s="28"/>
      <c r="B35" s="29"/>
      <c r="C35" s="30"/>
      <c r="D35" s="31"/>
      <c r="E35" s="31">
        <v>0.25</v>
      </c>
      <c r="F35" s="31">
        <v>0.35</v>
      </c>
      <c r="G35" s="31">
        <v>0.4</v>
      </c>
    </row>
    <row r="36" ht="24.75" customHeight="1">
      <c r="A36" s="24">
        <v>14.0</v>
      </c>
      <c r="B36" s="25" t="s">
        <v>29</v>
      </c>
      <c r="C36" s="26">
        <v>11160.81</v>
      </c>
      <c r="D36" s="27"/>
      <c r="E36" s="27">
        <f t="shared" ref="E36:F36" si="10">$C36*E37</f>
        <v>2790.2025</v>
      </c>
      <c r="F36" s="27">
        <f t="shared" si="10"/>
        <v>3906.2835</v>
      </c>
      <c r="G36" s="27">
        <f>C36*G37</f>
        <v>4464.324</v>
      </c>
    </row>
    <row r="37" ht="24.75" customHeight="1">
      <c r="A37" s="28"/>
      <c r="B37" s="29"/>
      <c r="C37" s="29"/>
      <c r="D37" s="31"/>
      <c r="E37" s="31">
        <v>0.25</v>
      </c>
      <c r="F37" s="31">
        <v>0.35</v>
      </c>
      <c r="G37" s="31">
        <v>0.4</v>
      </c>
    </row>
    <row r="38" ht="24.75" customHeight="1">
      <c r="A38" s="32"/>
      <c r="B38" s="33" t="s">
        <v>30</v>
      </c>
      <c r="C38" s="34">
        <f>SUM(C10:C37)</f>
        <v>257700.75</v>
      </c>
      <c r="D38" s="34">
        <f t="shared" ref="D38:G38" si="11">D10+D12+D14+D16+D18+D20+D22+D24+D26+D28+D30+D32+D34+D36</f>
        <v>25057.568</v>
      </c>
      <c r="E38" s="34">
        <f t="shared" si="11"/>
        <v>56596.308</v>
      </c>
      <c r="F38" s="34">
        <f t="shared" si="11"/>
        <v>69763.553</v>
      </c>
      <c r="G38" s="34">
        <f t="shared" si="11"/>
        <v>106283.321</v>
      </c>
    </row>
    <row r="39" ht="12.0" customHeight="1">
      <c r="A39" s="35"/>
      <c r="B39" s="36"/>
      <c r="C39" s="37"/>
      <c r="D39" s="38"/>
      <c r="E39" s="38"/>
      <c r="F39" s="38"/>
      <c r="G39" s="38"/>
    </row>
    <row r="40" ht="24.75" customHeight="1">
      <c r="A40" s="39"/>
      <c r="B40" s="40" t="s">
        <v>31</v>
      </c>
      <c r="C40" s="41">
        <f t="shared" ref="C40:G40" si="12">C38*1.2861</f>
        <v>331428.9346</v>
      </c>
      <c r="D40" s="41">
        <f t="shared" si="12"/>
        <v>32226.5382</v>
      </c>
      <c r="E40" s="41">
        <f t="shared" si="12"/>
        <v>72788.51172</v>
      </c>
      <c r="F40" s="41">
        <f t="shared" si="12"/>
        <v>89722.90551</v>
      </c>
      <c r="G40" s="41">
        <f t="shared" si="12"/>
        <v>136690.9791</v>
      </c>
    </row>
    <row r="41" ht="19.5" customHeight="1"/>
    <row r="42" ht="12.75" customHeight="1"/>
    <row r="43" ht="12.75" customHeight="1"/>
    <row r="44" ht="12.75" customHeight="1">
      <c r="D44" s="42"/>
      <c r="E44" s="42"/>
      <c r="F44" s="42"/>
      <c r="G44" s="42"/>
    </row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</sheetData>
  <mergeCells count="5">
    <mergeCell ref="B3:C3"/>
    <mergeCell ref="F3:G3"/>
    <mergeCell ref="B4:C4"/>
    <mergeCell ref="F4:G4"/>
    <mergeCell ref="A6:G6"/>
  </mergeCells>
  <printOptions/>
  <pageMargins bottom="0.75" footer="0.0" header="0.0" left="0.7" right="0.7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2024-03-11T13:52:53Z</dcterms:created>
  <dc:creator>axlsx</dc:creator>
</cp:coreProperties>
</file>